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5" i="1" l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AB22" i="1" l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25" i="1" l="1"/>
</calcChain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<sst xmlns="http://schemas.openxmlformats.org/spreadsheetml/2006/main" count="45" uniqueCount="45">
  <si>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</si>
  <si>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</si>
  <si>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</si>
  <si>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</si>
  <si>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</si>
  <si>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</si>
  <si>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</si>
  <si>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</si>
  <si>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</si>
  <si>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</si>
  <si>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</si>
  <si>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</si>
  <si>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</si>
  <si>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Ze skupiny pojmů vyberte ke každé otázce správnou odpověď a vepište ji přesně podle vzoru do zeleně vyznačeného pole.</t>
  </si>
  <si>
    <t>Počet správných odpovědí:</t>
  </si>
  <si>
    <t>Zobrazit vyhodnocení?</t>
  </si>
  <si>
    <t>12.</t>
  </si>
  <si>
    <r>
      <t xml:space="preserve">Jakým pojmem označujeme webový server, který slouží jako </t>
    </r>
    <r>
      <rPr>
        <sz val="11"/>
        <color theme="1"/>
        <rFont val="Calibri"/>
        <family val="2"/>
        <charset val="238"/>
      </rPr>
      <t>„</t>
    </r>
    <r>
      <rPr>
        <i/>
        <sz val="11"/>
        <color theme="1"/>
        <rFont val="Calibri"/>
        <family val="2"/>
        <charset val="238"/>
        <scheme val="minor"/>
      </rPr>
      <t>brána</t>
    </r>
    <r>
      <rPr>
        <sz val="11"/>
        <color theme="1"/>
        <rFont val="Calibri"/>
        <family val="2"/>
        <charset val="238"/>
      </rPr>
      <t>ˮ</t>
    </r>
    <r>
      <rPr>
        <i/>
        <sz val="11"/>
        <color theme="1"/>
        <rFont val="Calibri"/>
        <family val="2"/>
        <charset val="238"/>
        <scheme val="minor"/>
      </rPr>
      <t xml:space="preserve"> do světa internetu?</t>
    </r>
  </si>
  <si>
    <t>portál</t>
  </si>
  <si>
    <t>Jakou zkratkou se označuje přenos digitalizovaného hlasu prostřednictvím sítě?</t>
  </si>
  <si>
    <t>VoIP</t>
  </si>
  <si>
    <t>Jak se jmenuje nevyžádaná pošta?</t>
  </si>
  <si>
    <t>spam</t>
  </si>
  <si>
    <t>Druh reklamy používaný na WWW stránkách.</t>
  </si>
  <si>
    <t>banner</t>
  </si>
  <si>
    <t>Jakou zkratkou označujeme  jazyk pro vytváření stránek v systému World Wide Web.</t>
  </si>
  <si>
    <t>HTML</t>
  </si>
  <si>
    <t>Jak označujeme servery, které se zabývají monitorováním zdrojů na Internetu?</t>
  </si>
  <si>
    <t>vyhledávače</t>
  </si>
  <si>
    <t>Jak se jmenuje nejznámější fulltextový vyhledávač?</t>
  </si>
  <si>
    <t>Google</t>
  </si>
  <si>
    <t>Jakou zkratkou je označena služba pro přenos souboru z jednoho PC v Internetu do druhého?</t>
  </si>
  <si>
    <t>FTP</t>
  </si>
  <si>
    <t>Jak se jmenuje služba, při které se monitoruje pohyb uživatele po Internetu?</t>
  </si>
  <si>
    <t>auditing</t>
  </si>
  <si>
    <t>Jak se nazývá server, který chrání lokální síť před nebezpečím z Internetu?</t>
  </si>
  <si>
    <t>proxy server</t>
  </si>
  <si>
    <t>Jak se nazývají bezpečnostní programy, které snižují riziko úniku dat nebo útoku hackerů?</t>
  </si>
  <si>
    <t>firewall</t>
  </si>
  <si>
    <t>Jak se nazývá malý internet v rámci jedné firmy?</t>
  </si>
  <si>
    <t>intranet</t>
  </si>
  <si>
    <t>chat</t>
  </si>
  <si>
    <t>Vyber pojem pro označení komunikace v reálném čase realizovanou formou psaného textu.</t>
  </si>
  <si>
    <t>Jak se nazývájí vyhledávače obsahující pouze názvy stránek?</t>
  </si>
  <si>
    <t>katalogové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</si>
</sst>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sz val="18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0FBA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Alignment="1"/>
    <xf numFmtId="0" fontId="6" fillId="3" borderId="3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0" fontId="7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Protection="1">
      <protection locked="0"/>
    </xf>
    <xf numFmtId="0" fontId="6" fillId="2" borderId="8" xfId="0" applyFont="1" applyFill="1" applyBorder="1"/>
    <xf numFmtId="0" fontId="2" fillId="0" borderId="0" xfId="0" applyFont="1" applyProtection="1"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0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N$2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621196</xdr:colOff>
      <xdr:row>0</xdr:row>
      <xdr:rowOff>49696</xdr:rowOff>
    </xdr:from>
    <xdr:to>
      <xdr:col>10</xdr:col>
      <xdr:colOff>14909</xdr:colOff>
      <xdr:row>6</xdr:row>
      <xdr:rowOff>2071</xdr:rowOff>
    </xdr:to>
    <xdr:pic>
      <xdr:nvPicPr>
        <xdr:cNvPr id="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283" y="49696"/>
          <a:ext cx="449580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679174</xdr:colOff>
      <xdr:row>25</xdr:row>
      <xdr:rowOff>66261</xdr:rowOff>
    </xdr:from>
    <xdr:ext cx="2829693" cy="647257"/>
    <xdr:sp macro="" textlink="">
      <xdr:nvSpPr>
        <xdr:cNvPr id="4" name="Text Box 40"/>
        <xdr:cNvSpPr txBox="1">
          <a:spLocks noChangeArrowheads="1"/>
        </xdr:cNvSpPr>
      </xdr:nvSpPr>
      <xdr:spPr bwMode="auto">
        <a:xfrm>
          <a:off x="2451652" y="6419022"/>
          <a:ext cx="2829693" cy="6472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Digitální učební materiál byl vytvořen vrámci projektu 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Inovace a zkvalitnění výuky na Slovanském gymnáziu</a:t>
          </a:r>
        </a:p>
        <a:p>
          <a:pPr algn="ct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Calibri"/>
            </a:rPr>
            <a:t>CZ.1.07/1.5.00/34.1088</a:t>
          </a:r>
        </a:p>
        <a:p>
          <a:pPr algn="ctr" rtl="0">
            <a:defRPr sz="1000"/>
          </a:pPr>
          <a:endParaRPr lang="cs-CZ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85725</xdr:rowOff>
        </xdr:from>
        <xdr:to>
          <xdr:col>4</xdr:col>
          <xdr:colOff>419100</xdr:colOff>
          <xdr:row>24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AB26"/>
  <sheetViews>
    <sheetView showGridLines="0" tabSelected="1" zoomScale="115" zoomScaleNormal="115" workbookViewId="0">
      <selection activeCell="Z23" sqref="Z23"/>
    </sheetView>
  </sheetViews>
  <sheetFormatPr defaultRowHeight="15" x14ac:dyDescent="0.25"/>
  <cols>
    <col min="1" max="1" width="1.140625" customWidth="1"/>
    <col min="2" max="2" width="3.42578125" customWidth="1"/>
    <col min="4" max="8" width="12.85546875" customWidth="1"/>
    <col min="9" max="9" width="9.28515625" customWidth="1"/>
    <col min="10" max="10" width="2.5703125" customWidth="1"/>
    <col min="11" max="11" width="15" customWidth="1"/>
    <col min="12" max="12" width="3.85546875" customWidth="1"/>
    <col min="13" max="13" width="12.85546875" customWidth="1"/>
  </cols>
  <sheetData>
    <row r="7" spans="2:28" x14ac:dyDescent="0.25">
      <c r="B7" s="20" t="s">
        <v>13</v>
      </c>
    </row>
    <row r="9" spans="2:28" ht="22.5" customHeight="1" x14ac:dyDescent="0.25">
      <c r="B9" s="4" t="s">
        <v>0</v>
      </c>
      <c r="C9" s="17" t="s">
        <v>25</v>
      </c>
      <c r="D9" s="17"/>
      <c r="E9" s="17"/>
      <c r="F9" s="17"/>
      <c r="G9" s="5"/>
      <c r="H9" s="5"/>
      <c r="I9" s="6"/>
      <c r="K9" s="21"/>
      <c r="M9" s="1" t="s">
        <v>22</v>
      </c>
      <c r="Z9" s="25">
        <f>IF(K9="HTML",1,0)</f>
        <v>0</v>
      </c>
      <c r="AB9" s="2">
        <f>IF(K9="TCP/IP",1,0)</f>
        <v>0</v>
      </c>
    </row>
    <row r="10" spans="2:28" ht="22.5" customHeight="1" x14ac:dyDescent="0.25">
      <c r="B10" s="7" t="s">
        <v>1</v>
      </c>
      <c r="C10" s="18" t="s">
        <v>43</v>
      </c>
      <c r="D10" s="18"/>
      <c r="E10" s="18"/>
      <c r="F10" s="18"/>
      <c r="G10" s="8"/>
      <c r="H10" s="8"/>
      <c r="I10" s="9"/>
      <c r="K10" s="21"/>
      <c r="M10" s="1" t="s">
        <v>30</v>
      </c>
      <c r="Z10" s="25">
        <f>IF(K10="katalogové",1,0)</f>
        <v>0</v>
      </c>
      <c r="AB10" s="2">
        <f>IF(K10="paket",1,0)</f>
        <v>0</v>
      </c>
    </row>
    <row r="11" spans="2:28" ht="22.5" customHeight="1" x14ac:dyDescent="0.25">
      <c r="B11" s="10" t="s">
        <v>2</v>
      </c>
      <c r="C11" s="19" t="s">
        <v>33</v>
      </c>
      <c r="D11" s="19"/>
      <c r="E11" s="19"/>
      <c r="F11" s="19"/>
      <c r="G11" s="11"/>
      <c r="H11" s="11"/>
      <c r="I11" s="12"/>
      <c r="K11" s="21"/>
      <c r="M11" s="1" t="s">
        <v>41</v>
      </c>
      <c r="Z11" s="25">
        <f>IF(K11="auditing",1,0)</f>
        <v>0</v>
      </c>
      <c r="AB11" s="2">
        <f>IF(K11="router",1,0)</f>
        <v>0</v>
      </c>
    </row>
    <row r="12" spans="2:28" ht="22.5" customHeight="1" x14ac:dyDescent="0.25">
      <c r="B12" s="7" t="s">
        <v>3</v>
      </c>
      <c r="C12" s="18" t="s">
        <v>37</v>
      </c>
      <c r="D12" s="18"/>
      <c r="E12" s="18"/>
      <c r="F12" s="18"/>
      <c r="G12" s="8"/>
      <c r="H12" s="8"/>
      <c r="I12" s="9"/>
      <c r="K12" s="21"/>
      <c r="M12" s="1" t="s">
        <v>18</v>
      </c>
      <c r="Z12" s="25">
        <f>IF(K12="firewall",1,0)</f>
        <v>0</v>
      </c>
      <c r="AB12" s="2">
        <f>IF(K12="doménová",1,0)</f>
        <v>0</v>
      </c>
    </row>
    <row r="13" spans="2:28" ht="22.5" customHeight="1" x14ac:dyDescent="0.25">
      <c r="B13" s="10" t="s">
        <v>4</v>
      </c>
      <c r="C13" s="19" t="s">
        <v>39</v>
      </c>
      <c r="D13" s="19"/>
      <c r="E13" s="19"/>
      <c r="F13" s="19"/>
      <c r="G13" s="11"/>
      <c r="H13" s="11"/>
      <c r="I13" s="12"/>
      <c r="K13" s="21"/>
      <c r="M13" s="1" t="s">
        <v>28</v>
      </c>
      <c r="Z13" s="25">
        <f>IF(K13="intranet",1,0)</f>
        <v>0</v>
      </c>
      <c r="AB13" s="2">
        <f>IF(K13="URL",1,0)</f>
        <v>0</v>
      </c>
    </row>
    <row r="14" spans="2:28" ht="22.5" customHeight="1" x14ac:dyDescent="0.25">
      <c r="B14" s="7" t="s">
        <v>5</v>
      </c>
      <c r="C14" s="18" t="s">
        <v>19</v>
      </c>
      <c r="D14" s="18"/>
      <c r="E14" s="18"/>
      <c r="F14" s="18"/>
      <c r="G14" s="8"/>
      <c r="H14" s="8"/>
      <c r="I14" s="9"/>
      <c r="K14" s="21"/>
      <c r="M14" s="1" t="s">
        <v>32</v>
      </c>
      <c r="Z14" s="25">
        <f>IF(K14="VoIP",1,0)</f>
        <v>0</v>
      </c>
      <c r="AB14" s="2">
        <f>IF(K14="provider",1,0)</f>
        <v>0</v>
      </c>
    </row>
    <row r="15" spans="2:28" ht="22.5" customHeight="1" x14ac:dyDescent="0.25">
      <c r="B15" s="10" t="s">
        <v>6</v>
      </c>
      <c r="C15" s="19" t="s">
        <v>42</v>
      </c>
      <c r="D15" s="19"/>
      <c r="E15" s="19"/>
      <c r="F15" s="19"/>
      <c r="G15" s="11"/>
      <c r="H15" s="11"/>
      <c r="I15" s="12"/>
      <c r="K15" s="21"/>
      <c r="M15" s="1" t="s">
        <v>36</v>
      </c>
      <c r="Z15" s="25">
        <f>IF(K15="chat",1,0)</f>
        <v>0</v>
      </c>
      <c r="AB15" s="2">
        <f>IF(K15="switch",1,0)</f>
        <v>0</v>
      </c>
    </row>
    <row r="16" spans="2:28" ht="22.5" customHeight="1" x14ac:dyDescent="0.25">
      <c r="B16" s="7" t="s">
        <v>7</v>
      </c>
      <c r="C16" s="18" t="s">
        <v>27</v>
      </c>
      <c r="D16" s="18"/>
      <c r="E16" s="18"/>
      <c r="F16" s="18"/>
      <c r="G16" s="8"/>
      <c r="H16" s="8"/>
      <c r="I16" s="9"/>
      <c r="K16" s="21"/>
      <c r="M16" s="1" t="s">
        <v>24</v>
      </c>
      <c r="Z16" s="25">
        <f>IF(K16="vyhledávače",1,0)</f>
        <v>0</v>
      </c>
      <c r="AB16" s="2">
        <f>IF(K16="topologie",1,0)</f>
        <v>0</v>
      </c>
    </row>
    <row r="17" spans="2:28" ht="22.5" customHeight="1" x14ac:dyDescent="0.25">
      <c r="B17" s="10" t="s">
        <v>8</v>
      </c>
      <c r="C17" s="19" t="s">
        <v>21</v>
      </c>
      <c r="D17" s="19"/>
      <c r="E17" s="19"/>
      <c r="F17" s="19"/>
      <c r="G17" s="11"/>
      <c r="H17" s="11"/>
      <c r="I17" s="12"/>
      <c r="K17" s="21"/>
      <c r="M17" s="1" t="s">
        <v>40</v>
      </c>
      <c r="Z17" s="25">
        <f>IF(K17="spam",1,0)</f>
        <v>0</v>
      </c>
      <c r="AB17" s="2">
        <f>IF(K17="star",1,0)</f>
        <v>0</v>
      </c>
    </row>
    <row r="18" spans="2:28" ht="22.5" customHeight="1" x14ac:dyDescent="0.25">
      <c r="B18" s="7" t="s">
        <v>9</v>
      </c>
      <c r="C18" s="18" t="s">
        <v>31</v>
      </c>
      <c r="D18" s="18"/>
      <c r="E18" s="18"/>
      <c r="F18" s="18"/>
      <c r="G18" s="8"/>
      <c r="H18" s="8"/>
      <c r="I18" s="9"/>
      <c r="K18" s="21"/>
      <c r="M18" s="1" t="s">
        <v>38</v>
      </c>
      <c r="Z18" s="25">
        <f>IF(K18="FTP",1,0)</f>
        <v>0</v>
      </c>
      <c r="AB18" s="2">
        <f>IF(K18="peer-to-peer",1,0)</f>
        <v>0</v>
      </c>
    </row>
    <row r="19" spans="2:28" ht="22.5" customHeight="1" x14ac:dyDescent="0.25">
      <c r="B19" s="10" t="s">
        <v>10</v>
      </c>
      <c r="C19" s="19" t="s">
        <v>35</v>
      </c>
      <c r="D19" s="19"/>
      <c r="E19" s="19"/>
      <c r="F19" s="19"/>
      <c r="G19" s="11"/>
      <c r="H19" s="11"/>
      <c r="I19" s="12"/>
      <c r="K19" s="21"/>
      <c r="M19" s="1" t="s">
        <v>20</v>
      </c>
      <c r="Z19" s="25">
        <f>IF(K19="proxy server",1,0)</f>
        <v>0</v>
      </c>
      <c r="AB19" s="2">
        <f>IF(K19="administrátor",1,0)</f>
        <v>0</v>
      </c>
    </row>
    <row r="20" spans="2:28" ht="22.5" customHeight="1" x14ac:dyDescent="0.25">
      <c r="B20" s="7" t="s">
        <v>16</v>
      </c>
      <c r="C20" s="18" t="s">
        <v>17</v>
      </c>
      <c r="D20" s="18"/>
      <c r="E20" s="18"/>
      <c r="F20" s="18"/>
      <c r="G20" s="8"/>
      <c r="H20" s="8"/>
      <c r="I20" s="9"/>
      <c r="K20" s="21"/>
      <c r="M20" s="1" t="s">
        <v>44</v>
      </c>
      <c r="Z20" s="25">
        <f>IF(K20="portál",1,0)</f>
        <v>0</v>
      </c>
      <c r="AB20" s="2">
        <f>IF(K20="LAN",1,0)</f>
        <v>0</v>
      </c>
    </row>
    <row r="21" spans="2:28" ht="22.5" customHeight="1" x14ac:dyDescent="0.25">
      <c r="B21" s="10" t="s">
        <v>11</v>
      </c>
      <c r="C21" s="19" t="s">
        <v>23</v>
      </c>
      <c r="D21" s="19"/>
      <c r="E21" s="19"/>
      <c r="F21" s="19"/>
      <c r="G21" s="11"/>
      <c r="H21" s="11"/>
      <c r="I21" s="12"/>
      <c r="K21" s="21"/>
      <c r="M21" s="1" t="s">
        <v>34</v>
      </c>
      <c r="Z21" s="25">
        <f>IF(K21="banner",1,0)</f>
        <v>0</v>
      </c>
      <c r="AB21" s="2">
        <f>IF(K21="WiFi",1,0)</f>
        <v>0</v>
      </c>
    </row>
    <row r="22" spans="2:28" ht="22.5" customHeight="1" x14ac:dyDescent="0.25">
      <c r="B22" s="13" t="s">
        <v>12</v>
      </c>
      <c r="C22" s="24" t="s">
        <v>29</v>
      </c>
      <c r="D22" s="14"/>
      <c r="E22" s="14"/>
      <c r="F22" s="14"/>
      <c r="G22" s="14"/>
      <c r="H22" s="14"/>
      <c r="I22" s="15"/>
      <c r="K22" s="21"/>
      <c r="M22" s="1" t="s">
        <v>26</v>
      </c>
      <c r="Z22" s="25">
        <f>IF(K22="Google",1,0)</f>
        <v>0</v>
      </c>
      <c r="AB22" s="2">
        <f>IF(K22="prohlížeč",1,0)</f>
        <v>0</v>
      </c>
    </row>
    <row r="23" spans="2:28" x14ac:dyDescent="0.25">
      <c r="Z23" s="25">
        <f>SUM(Z9:Z22)</f>
        <v>0</v>
      </c>
    </row>
    <row r="24" spans="2:28" ht="22.5" customHeight="1" x14ac:dyDescent="0.25">
      <c r="B24" s="16" t="s">
        <v>15</v>
      </c>
      <c r="C24" s="16"/>
    </row>
    <row r="25" spans="2:28" ht="22.5" customHeight="1" x14ac:dyDescent="0.35">
      <c r="B25" s="16" t="s">
        <v>14</v>
      </c>
      <c r="C25" s="16"/>
      <c r="E25" s="22" t="str">
        <f>IF(N25=1,Z23," ")</f>
        <v xml:space="preserve"> </v>
      </c>
      <c r="N25" s="23">
        <v>0</v>
      </c>
      <c r="AB25" s="3">
        <f>SUM(AB9:AB22)</f>
        <v>0</v>
      </c>
    </row>
    <row r="26" spans="2:28" ht="22.5" customHeight="1" x14ac:dyDescent="0.25"/>
  </sheetData>
  <pageMargins left="0.7" right="0.7" top="0.78740157499999996" bottom="0.78740157499999996" header="0.3" footer="0.3"/>
  <pageSetup paperSize="9" orientation="landscape" r:id="rId1"/>
  <ignoredErrors>
    <ignoredError sqref="E25 Z9:Z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85725</xdr:rowOff>
                  </from>
                  <to>
                    <xdr:col>4</xdr:col>
                    <xdr:colOff>419100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Hladčí</dc:creator>
  <cp:lastModifiedBy>uživatel18</cp:lastModifiedBy>
  <dcterms:created xsi:type="dcterms:W3CDTF">2013-12-07T16:41:18Z</dcterms:created>
  <dcterms:modified xsi:type="dcterms:W3CDTF">2014-01-05T09:53:18Z</dcterms:modified>
</cp:coreProperties>
</file>